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940" activeTab="0"/>
  </bookViews>
  <sheets>
    <sheet name="2013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<sst xmlns="http://schemas.openxmlformats.org/spreadsheetml/2006/main" count="44" uniqueCount="43">
  <si>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Driftsinntekter</t>
  </si>
  <si>
    <t>Kontingenter</t>
  </si>
  <si>
    <t>Renter</t>
  </si>
  <si>
    <t>Sum inntekter</t>
  </si>
  <si>
    <t>Regnskap</t>
  </si>
  <si>
    <t>Driftsutgifter</t>
  </si>
  <si>
    <t>Sum utgifter</t>
  </si>
  <si>
    <t>Omløpsmidler</t>
  </si>
  <si>
    <t>Sum eiendeler</t>
  </si>
  <si>
    <t>Sum omløpsmidler</t>
  </si>
  <si>
    <t>Gjeld og egenkapital</t>
  </si>
  <si>
    <t>Sum gjeld og egenkapital</t>
  </si>
  <si>
    <t>Gjeld</t>
  </si>
  <si>
    <t>Egenkapital</t>
  </si>
  <si>
    <t>Resultatregnskap 01.01 - 31.12 2013</t>
  </si>
  <si>
    <t>Balanse pr. 31.12.2013</t>
  </si>
  <si>
    <t>Bank</t>
  </si>
  <si>
    <t>Sum egenkapital 31.12.2013</t>
  </si>
  <si>
    <t>Årsregnskap Askim Bordtennisklubb - 2013</t>
  </si>
  <si>
    <t>Medlemskontingent/treningsavgift</t>
  </si>
  <si>
    <t>Salg av utstyr</t>
  </si>
  <si>
    <t>Inventar, utstyr for videresalg</t>
  </si>
  <si>
    <t>Skyldig Claus Tjelle</t>
  </si>
  <si>
    <t>Sum gjeld</t>
  </si>
  <si>
    <t>Claus Tjelle, styreleder</t>
  </si>
  <si>
    <t>Ulrik Bøg Mortensen, nestleder</t>
  </si>
  <si>
    <t>Bjørn-Inge Jacobsen, styremedlem</t>
  </si>
  <si>
    <t>Inventar, utstyr til eget bruk</t>
  </si>
  <si>
    <t>Diverse kostnader</t>
  </si>
  <si>
    <t>Bankkostnader</t>
  </si>
  <si>
    <t>Registrering Brønnøysundreg.</t>
  </si>
  <si>
    <t>Egenandel påmelding stevener</t>
  </si>
  <si>
    <t>Stevneavgifter</t>
  </si>
  <si>
    <t>Premier</t>
  </si>
  <si>
    <t>Møtekostnader NBTFs ting</t>
  </si>
  <si>
    <t>Møtekostnader internt</t>
  </si>
  <si>
    <t>Trenerkostnader</t>
  </si>
  <si>
    <t>Norsk Tipping grasrot</t>
  </si>
  <si>
    <t>Kontorkostnader</t>
  </si>
  <si>
    <t>Annonser, reklame, logo</t>
  </si>
  <si>
    <t>Askim 11. mars 2014</t>
  </si>
  <si>
    <t>Årets underskudd</t>
  </si>
  <si>
    <t>Sponsorinntekter, gave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</si>
</sst>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3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39.7109375" style="1" customWidth="1"/>
    <col min="2" max="2" width="12.7109375" style="1" customWidth="1"/>
    <col min="3" max="16384" width="11.421875" style="1" customWidth="1"/>
  </cols>
  <sheetData>
    <row r="1" spans="1:2" ht="13.5">
      <c r="A1" s="2" t="s">
        <v>18</v>
      </c>
      <c r="B1" s="2"/>
    </row>
    <row r="2" ht="13.5">
      <c r="B2" s="2"/>
    </row>
    <row r="3" ht="13.5">
      <c r="A3" s="2" t="s">
        <v>14</v>
      </c>
    </row>
    <row r="4" ht="13.5">
      <c r="B4" s="3">
        <v>2013</v>
      </c>
    </row>
    <row r="5" spans="1:2" ht="13.5">
      <c r="A5" s="2" t="s">
        <v>0</v>
      </c>
      <c r="B5" s="3" t="s">
        <v>4</v>
      </c>
    </row>
    <row r="6" spans="1:2" ht="13.5">
      <c r="A6" s="1" t="s">
        <v>19</v>
      </c>
      <c r="B6" s="4">
        <f>1000+500+150+500+500+500+500+500+500+1000+500+500+500+100+500+200+500+400+200+500+100+500+200+500+300+400+200+200+200+200+200+200+1000</f>
        <v>13750</v>
      </c>
    </row>
    <row r="7" spans="1:2" ht="13.5">
      <c r="A7" s="1" t="s">
        <v>42</v>
      </c>
      <c r="B7" s="4">
        <f>20000+3200+440</f>
        <v>23640</v>
      </c>
    </row>
    <row r="8" spans="1:2" ht="13.5">
      <c r="A8" s="1" t="s">
        <v>37</v>
      </c>
      <c r="B8" s="4">
        <f>2110.02+3444.46</f>
        <v>5554.48</v>
      </c>
    </row>
    <row r="9" spans="1:2" ht="13.5">
      <c r="A9" s="1" t="s">
        <v>20</v>
      </c>
      <c r="B9" s="4">
        <v>1480</v>
      </c>
    </row>
    <row r="10" spans="1:2" ht="13.5">
      <c r="A10" s="1" t="s">
        <v>31</v>
      </c>
      <c r="B10" s="4">
        <v>980</v>
      </c>
    </row>
    <row r="11" spans="1:2" ht="13.5">
      <c r="A11" s="1" t="s">
        <v>2</v>
      </c>
      <c r="B11" s="4">
        <v>8.43</v>
      </c>
    </row>
    <row r="12" spans="1:2" s="2" customFormat="1" ht="18.75" customHeight="1" thickBot="1">
      <c r="A12" s="2" t="s">
        <v>3</v>
      </c>
      <c r="B12" s="5">
        <f>SUM(B6:B11)</f>
        <v>45412.909999999996</v>
      </c>
    </row>
    <row r="13" ht="14.25" thickTop="1">
      <c r="B13" s="4"/>
    </row>
    <row r="14" spans="1:2" ht="13.5">
      <c r="A14" s="2" t="s">
        <v>5</v>
      </c>
      <c r="B14" s="4"/>
    </row>
    <row r="15" spans="1:2" ht="13.5">
      <c r="A15" s="1" t="s">
        <v>21</v>
      </c>
      <c r="B15" s="4">
        <v>-1480</v>
      </c>
    </row>
    <row r="16" spans="1:2" ht="13.5">
      <c r="A16" s="1" t="s">
        <v>27</v>
      </c>
      <c r="B16" s="4">
        <f>-15482-3200-1911-17350-2241-342-336-1546.25+1480</f>
        <v>-40928.25</v>
      </c>
    </row>
    <row r="17" spans="1:2" ht="13.5">
      <c r="A17" s="1" t="s">
        <v>32</v>
      </c>
      <c r="B17" s="4">
        <v>-980</v>
      </c>
    </row>
    <row r="18" spans="1:2" ht="13.5">
      <c r="A18" s="1" t="s">
        <v>38</v>
      </c>
      <c r="B18" s="4">
        <f>-446-250</f>
        <v>-696</v>
      </c>
    </row>
    <row r="19" spans="1:2" ht="13.5">
      <c r="A19" s="1" t="s">
        <v>39</v>
      </c>
      <c r="B19" s="4">
        <f>-791-6250</f>
        <v>-7041</v>
      </c>
    </row>
    <row r="20" spans="1:2" ht="13.5">
      <c r="A20" s="1" t="s">
        <v>36</v>
      </c>
      <c r="B20" s="4">
        <f>-1200-800-500</f>
        <v>-2500</v>
      </c>
    </row>
    <row r="21" spans="1:2" ht="13.5">
      <c r="A21" s="1" t="s">
        <v>35</v>
      </c>
      <c r="B21" s="4">
        <v>-518.25</v>
      </c>
    </row>
    <row r="22" spans="1:2" ht="13.5">
      <c r="A22" s="1" t="s">
        <v>34</v>
      </c>
      <c r="B22" s="4">
        <f>-900-175</f>
        <v>-1075</v>
      </c>
    </row>
    <row r="23" spans="1:2" ht="13.5">
      <c r="A23" s="1" t="s">
        <v>1</v>
      </c>
      <c r="B23" s="4">
        <f>-800-1000</f>
        <v>-1800</v>
      </c>
    </row>
    <row r="24" spans="1:2" ht="13.5">
      <c r="A24" s="1" t="s">
        <v>33</v>
      </c>
      <c r="B24" s="4">
        <f>-436-150</f>
        <v>-586</v>
      </c>
    </row>
    <row r="25" spans="1:2" ht="13.5">
      <c r="A25" s="1" t="s">
        <v>30</v>
      </c>
      <c r="B25" s="4">
        <v>-250</v>
      </c>
    </row>
    <row r="26" spans="1:2" ht="13.5">
      <c r="A26" s="1" t="s">
        <v>29</v>
      </c>
      <c r="B26" s="4">
        <f>-3-2-9-3-3-8-6-3-3</f>
        <v>-40</v>
      </c>
    </row>
    <row r="27" spans="1:2" ht="13.5">
      <c r="A27" s="1" t="s">
        <v>28</v>
      </c>
      <c r="B27" s="4">
        <f>-145-135</f>
        <v>-280</v>
      </c>
    </row>
    <row r="28" spans="1:2" s="2" customFormat="1" ht="18" customHeight="1" thickBot="1">
      <c r="A28" s="2" t="s">
        <v>6</v>
      </c>
      <c r="B28" s="5">
        <f>SUM(B15:B27)</f>
        <v>-58174.5</v>
      </c>
    </row>
    <row r="29" ht="18.75" customHeight="1" thickTop="1">
      <c r="B29" s="4"/>
    </row>
    <row r="30" spans="1:2" s="2" customFormat="1" ht="14.25" thickBot="1">
      <c r="A30" s="2" t="s">
        <v>41</v>
      </c>
      <c r="B30" s="5">
        <f>+B12+B28</f>
        <v>-12761.590000000004</v>
      </c>
    </row>
    <row r="31" ht="14.25" thickTop="1">
      <c r="B31" s="4"/>
    </row>
    <row r="32" ht="13.5">
      <c r="B32" s="4"/>
    </row>
    <row r="33" spans="1:2" ht="13.5">
      <c r="A33" s="2" t="s">
        <v>15</v>
      </c>
      <c r="B33" s="4"/>
    </row>
    <row r="34" ht="13.5">
      <c r="B34" s="6">
        <v>2013</v>
      </c>
    </row>
    <row r="35" spans="1:2" ht="13.5">
      <c r="A35" s="2" t="s">
        <v>7</v>
      </c>
      <c r="B35" s="4"/>
    </row>
    <row r="36" spans="1:2" ht="13.5">
      <c r="A36" s="1" t="s">
        <v>16</v>
      </c>
      <c r="B36" s="4">
        <v>5984.66</v>
      </c>
    </row>
    <row r="37" spans="1:2" ht="14.25" thickBot="1">
      <c r="A37" s="2" t="s">
        <v>9</v>
      </c>
      <c r="B37" s="5">
        <f>SUM(B36:B36)</f>
        <v>5984.66</v>
      </c>
    </row>
    <row r="38" ht="14.25" thickTop="1">
      <c r="B38" s="4"/>
    </row>
    <row r="39" ht="13.5">
      <c r="B39" s="4"/>
    </row>
    <row r="40" spans="1:2" s="2" customFormat="1" ht="14.25" thickBot="1">
      <c r="A40" s="2" t="s">
        <v>8</v>
      </c>
      <c r="B40" s="5">
        <f>SUM(B37)</f>
        <v>5984.66</v>
      </c>
    </row>
    <row r="41" s="2" customFormat="1" ht="14.25" thickTop="1">
      <c r="B41" s="7"/>
    </row>
    <row r="42" ht="13.5">
      <c r="B42" s="4"/>
    </row>
    <row r="43" spans="1:2" ht="13.5">
      <c r="A43" s="2" t="s">
        <v>10</v>
      </c>
      <c r="B43" s="4"/>
    </row>
    <row r="44" spans="1:2" ht="13.5">
      <c r="A44" s="2" t="s">
        <v>13</v>
      </c>
      <c r="B44" s="4"/>
    </row>
    <row r="45" spans="1:2" ht="13.5">
      <c r="A45" s="1" t="s">
        <v>41</v>
      </c>
      <c r="B45" s="4">
        <f>+B30*-1</f>
        <v>12761.590000000004</v>
      </c>
    </row>
    <row r="46" spans="1:2" s="2" customFormat="1" ht="14.25" thickBot="1">
      <c r="A46" s="2" t="s">
        <v>17</v>
      </c>
      <c r="B46" s="5">
        <f>SUM(B45:B45)</f>
        <v>12761.590000000004</v>
      </c>
    </row>
    <row r="47" ht="14.25" thickTop="1">
      <c r="B47" s="4"/>
    </row>
    <row r="48" spans="1:2" ht="13.5">
      <c r="A48" s="2" t="s">
        <v>12</v>
      </c>
      <c r="B48" s="4"/>
    </row>
    <row r="49" spans="1:2" s="2" customFormat="1" ht="13.5">
      <c r="A49" s="1" t="s">
        <v>22</v>
      </c>
      <c r="B49" s="4">
        <f>-5000-5000-8746.25</f>
        <v>-18746.25</v>
      </c>
    </row>
    <row r="50" spans="1:2" s="2" customFormat="1" ht="14.25" thickBot="1">
      <c r="A50" s="2" t="s">
        <v>23</v>
      </c>
      <c r="B50" s="5">
        <f>SUM(B49)</f>
        <v>-18746.25</v>
      </c>
    </row>
    <row r="51" ht="14.25" thickTop="1">
      <c r="B51" s="4"/>
    </row>
    <row r="52" spans="1:2" s="2" customFormat="1" ht="14.25" thickBot="1">
      <c r="A52" s="2" t="s">
        <v>11</v>
      </c>
      <c r="B52" s="5">
        <f>+B46+B50</f>
        <v>-5984.659999999996</v>
      </c>
    </row>
    <row r="53" s="2" customFormat="1" ht="14.25" thickTop="1">
      <c r="B53" s="7"/>
    </row>
    <row r="54" s="2" customFormat="1" ht="13.5">
      <c r="B54" s="7"/>
    </row>
    <row r="55" ht="13.5">
      <c r="A55" s="1" t="s">
        <v>40</v>
      </c>
    </row>
    <row r="58" spans="1:4" ht="13.5">
      <c r="A58" s="8"/>
      <c r="C58" s="8"/>
      <c r="D58" s="8"/>
    </row>
    <row r="59" spans="1:3" ht="13.5">
      <c r="A59" s="1" t="s">
        <v>24</v>
      </c>
      <c r="C59" s="1" t="s">
        <v>25</v>
      </c>
    </row>
    <row r="61" spans="1:4" ht="13.5">
      <c r="A61" s="8"/>
      <c r="C61" s="9"/>
      <c r="D61" s="9"/>
    </row>
    <row r="62" spans="1:4" ht="13.5">
      <c r="A62" s="1" t="s">
        <v>26</v>
      </c>
      <c r="C62" s="9"/>
      <c r="D62" s="9"/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Brænds Økonomi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Inge Brænd</dc:creator>
  <cp:keywords/>
  <dc:description/>
  <cp:lastModifiedBy>Sveinar</cp:lastModifiedBy>
  <cp:lastPrinted>2014-03-08T15:44:07Z</cp:lastPrinted>
  <dcterms:created xsi:type="dcterms:W3CDTF">2008-04-23T13:15:33Z</dcterms:created>
  <dcterms:modified xsi:type="dcterms:W3CDTF">2014-03-10T15:31:32Z</dcterms:modified>
  <cp:category/>
  <cp:version/>
  <cp:contentType/>
  <cp:contentStatus/>
</cp:coreProperties>
</file>